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2" l="1"/>
  <c r="P19" i="2"/>
  <c r="P15" i="2"/>
  <c r="P30" i="2" l="1"/>
  <c r="B52" i="2" l="1"/>
  <c r="E42" i="2"/>
  <c r="F42" i="2"/>
  <c r="G42" i="2"/>
  <c r="H42" i="2"/>
  <c r="I42" i="2"/>
  <c r="J42" i="2"/>
  <c r="K42" i="2"/>
  <c r="L42" i="2"/>
  <c r="M42" i="2"/>
  <c r="N42" i="2"/>
  <c r="O42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P20" i="2" s="1"/>
  <c r="H20" i="2"/>
  <c r="I20" i="2"/>
  <c r="J20" i="2"/>
  <c r="K20" i="2"/>
  <c r="L20" i="2"/>
  <c r="M20" i="2"/>
  <c r="N20" i="2"/>
  <c r="O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P52" i="2" s="1"/>
  <c r="D42" i="2"/>
  <c r="D30" i="2"/>
  <c r="D20" i="2"/>
  <c r="E14" i="2"/>
  <c r="F14" i="2"/>
  <c r="G14" i="2"/>
  <c r="H14" i="2"/>
  <c r="I14" i="2"/>
  <c r="J14" i="2"/>
  <c r="K14" i="2"/>
  <c r="L14" i="2"/>
  <c r="M14" i="2"/>
  <c r="N14" i="2"/>
  <c r="O14" i="2"/>
  <c r="D14" i="2"/>
  <c r="C40" i="2"/>
  <c r="D40" i="2"/>
  <c r="E40" i="2"/>
  <c r="F40" i="2"/>
  <c r="P40" i="2" s="1"/>
  <c r="G40" i="2"/>
  <c r="H40" i="2"/>
  <c r="I40" i="2"/>
  <c r="I57" i="2" s="1"/>
  <c r="J40" i="2"/>
  <c r="K40" i="2"/>
  <c r="L40" i="2"/>
  <c r="M40" i="2"/>
  <c r="N40" i="2"/>
  <c r="O40" i="2"/>
  <c r="B40" i="2"/>
  <c r="P14" i="2" l="1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C30" i="2" l="1"/>
  <c r="C20" i="2"/>
  <c r="C14" i="2"/>
  <c r="B30" i="2"/>
  <c r="B20" i="2"/>
  <c r="B14" i="2"/>
  <c r="B57" i="2" s="1"/>
  <c r="C52" i="2" l="1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<sst xmlns="http://schemas.openxmlformats.org/spreadsheetml/2006/main" count="74" uniqueCount="74">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</sst>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5715000</xdr:colOff>
      <xdr:row>0</xdr:row>
      <xdr:rowOff>85725</xdr:rowOff>
    </xdr:from>
    <xdr:to>
      <xdr:col>10</xdr:col>
      <xdr:colOff>76200</xdr:colOff>
      <xdr:row>6</xdr:row>
      <xdr:rowOff>104775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8572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69"/>
  <sheetViews>
    <sheetView showGridLines="0" tabSelected="1" zoomScaleNormal="100" workbookViewId="0">
      <pane xSplit="1" topLeftCell="B1" activePane="topRight" state="frozen"/>
      <selection pane="topRight" sqref="A1:P69"/>
    </sheetView>
  </sheetViews>
  <sheetFormatPr baseColWidth="10" defaultColWidth="9.140625" defaultRowHeight="15" x14ac:dyDescent="0.25"/>
  <cols>
    <col min="1" max="1" width="81.140625" customWidth="1"/>
    <col min="2" max="2" width="16.7109375" customWidth="1"/>
    <col min="3" max="3" width="17.85546875" customWidth="1"/>
    <col min="4" max="4" width="11.5703125" bestFit="1" customWidth="1"/>
    <col min="5" max="7" width="12.5703125" bestFit="1" customWidth="1"/>
    <col min="8" max="8" width="8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28515625" customWidth="1"/>
    <col min="13" max="13" width="10.42578125" bestFit="1" customWidth="1"/>
    <col min="14" max="14" width="12.85546875" customWidth="1"/>
    <col min="15" max="15" width="11.42578125" customWidth="1"/>
    <col min="16" max="16" width="14.140625" bestFit="1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41" t="s">
        <v>52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18.75" x14ac:dyDescent="0.25">
      <c r="A8" s="42" t="s">
        <v>51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37"/>
      <c r="B10" s="37"/>
      <c r="C10" s="37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40" t="s">
        <v>53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5.75" x14ac:dyDescent="0.25">
      <c r="A12" s="4"/>
      <c r="B12" s="5"/>
      <c r="C12" s="5"/>
      <c r="D12" s="21" t="s">
        <v>54</v>
      </c>
      <c r="E12" s="21" t="s">
        <v>55</v>
      </c>
      <c r="F12" s="21" t="s">
        <v>56</v>
      </c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1" t="s">
        <v>62</v>
      </c>
      <c r="M12" s="21" t="s">
        <v>63</v>
      </c>
      <c r="N12" s="21" t="s">
        <v>64</v>
      </c>
      <c r="O12" s="21" t="s">
        <v>65</v>
      </c>
      <c r="P12" s="22" t="s">
        <v>66</v>
      </c>
    </row>
    <row r="13" spans="1:16" x14ac:dyDescent="0.25">
      <c r="A13" s="1" t="s">
        <v>1</v>
      </c>
      <c r="B13" s="7"/>
      <c r="C13" s="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29" customFormat="1" x14ac:dyDescent="0.25">
      <c r="A14" s="23" t="s">
        <v>2</v>
      </c>
      <c r="B14" s="24">
        <f>+B15+B16+B17+B18+B19</f>
        <v>8780777</v>
      </c>
      <c r="C14" s="24">
        <f>+C15+C16+C17+C18+C19</f>
        <v>9280777</v>
      </c>
      <c r="D14" s="28">
        <f>SUM(D15:D19)</f>
        <v>611272.87</v>
      </c>
      <c r="E14" s="28">
        <f t="shared" ref="E14:O14" si="0">SUM(E15:E19)</f>
        <v>907825.17</v>
      </c>
      <c r="F14" s="28">
        <f t="shared" si="0"/>
        <v>995403.28</v>
      </c>
      <c r="G14" s="28">
        <f t="shared" si="0"/>
        <v>832356.19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>SUM(D14:O14)</f>
        <v>3346857.5100000002</v>
      </c>
    </row>
    <row r="15" spans="1:16" x14ac:dyDescent="0.25">
      <c r="A15" s="2" t="s">
        <v>3</v>
      </c>
      <c r="B15" s="12">
        <v>6448777</v>
      </c>
      <c r="C15" s="12">
        <v>6835879</v>
      </c>
      <c r="D15" s="16">
        <v>530500</v>
      </c>
      <c r="E15" s="16">
        <v>787500</v>
      </c>
      <c r="F15" s="16">
        <v>888351.98</v>
      </c>
      <c r="G15" s="16">
        <v>722000</v>
      </c>
      <c r="H15" s="16"/>
      <c r="I15" s="16"/>
      <c r="J15" s="16"/>
      <c r="K15" s="16"/>
      <c r="L15" s="16"/>
      <c r="M15" s="16"/>
      <c r="N15" s="16"/>
      <c r="O15" s="16"/>
      <c r="P15" s="26">
        <f>SUM(D15:O15)</f>
        <v>2928351.98</v>
      </c>
    </row>
    <row r="16" spans="1:16" x14ac:dyDescent="0.25">
      <c r="A16" s="2" t="s">
        <v>4</v>
      </c>
      <c r="B16" s="12">
        <v>900000</v>
      </c>
      <c r="C16" s="12">
        <v>1312898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6">
        <f t="shared" ref="P16:P19" si="1">SUM(D16:O16)</f>
        <v>0</v>
      </c>
    </row>
    <row r="17" spans="1:17" x14ac:dyDescent="0.25">
      <c r="A17" s="2" t="s">
        <v>35</v>
      </c>
      <c r="B17" s="12"/>
      <c r="C17" s="1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6">
        <f>SUM(D17:O17)</f>
        <v>0</v>
      </c>
    </row>
    <row r="18" spans="1:17" x14ac:dyDescent="0.25">
      <c r="A18" s="2" t="s">
        <v>5</v>
      </c>
      <c r="B18" s="12">
        <v>450000</v>
      </c>
      <c r="C18" s="12">
        <v>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6">
        <f t="shared" si="1"/>
        <v>0</v>
      </c>
    </row>
    <row r="19" spans="1:17" x14ac:dyDescent="0.25">
      <c r="A19" s="2" t="s">
        <v>6</v>
      </c>
      <c r="B19" s="11">
        <v>982000</v>
      </c>
      <c r="C19" s="11">
        <v>1132000</v>
      </c>
      <c r="D19" s="16">
        <v>80772.87</v>
      </c>
      <c r="E19" s="16">
        <v>120325.17</v>
      </c>
      <c r="F19" s="16">
        <v>107051.3</v>
      </c>
      <c r="G19" s="16">
        <v>110356.19</v>
      </c>
      <c r="H19" s="16"/>
      <c r="I19" s="16"/>
      <c r="J19" s="16"/>
      <c r="K19" s="16"/>
      <c r="L19" s="16"/>
      <c r="M19" s="16"/>
      <c r="N19" s="16"/>
      <c r="O19" s="16"/>
      <c r="P19" s="26">
        <f>SUM(D19:O19)</f>
        <v>418505.52999999997</v>
      </c>
    </row>
    <row r="20" spans="1:17" s="29" customFormat="1" x14ac:dyDescent="0.25">
      <c r="A20" s="23" t="s">
        <v>7</v>
      </c>
      <c r="B20" s="25">
        <f>+B21+B22+B23+B24+B25+B26+B27+B28+B29</f>
        <v>4229850</v>
      </c>
      <c r="C20" s="25">
        <f>+C21+C22+C23+C24+C25+C26+C27+C28+C29</f>
        <v>3729850</v>
      </c>
      <c r="D20" s="28">
        <f>SUM(D21:D29)</f>
        <v>0</v>
      </c>
      <c r="E20" s="28">
        <f t="shared" ref="E20:O20" si="2">SUM(E21:E29)</f>
        <v>0</v>
      </c>
      <c r="F20" s="28">
        <f t="shared" si="2"/>
        <v>0</v>
      </c>
      <c r="G20" s="28">
        <f t="shared" si="2"/>
        <v>552369.22</v>
      </c>
      <c r="H20" s="28">
        <f t="shared" si="2"/>
        <v>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0</v>
      </c>
      <c r="M20" s="28">
        <f t="shared" si="2"/>
        <v>0</v>
      </c>
      <c r="N20" s="28">
        <f t="shared" si="2"/>
        <v>0</v>
      </c>
      <c r="O20" s="28">
        <f t="shared" si="2"/>
        <v>0</v>
      </c>
      <c r="P20" s="28">
        <f>SUM(D20:O20)</f>
        <v>552369.22</v>
      </c>
    </row>
    <row r="21" spans="1:17" x14ac:dyDescent="0.25">
      <c r="A21" s="2" t="s">
        <v>8</v>
      </c>
      <c r="B21" s="12">
        <v>600000</v>
      </c>
      <c r="C21" s="12">
        <v>600000</v>
      </c>
      <c r="D21" s="16"/>
      <c r="E21" s="16"/>
      <c r="F21" s="16"/>
      <c r="G21" s="16">
        <v>172773.75</v>
      </c>
      <c r="H21" s="16"/>
      <c r="I21" s="16"/>
      <c r="J21" s="16"/>
      <c r="K21" s="16"/>
      <c r="L21" s="16"/>
      <c r="M21" s="16"/>
      <c r="N21" s="16"/>
      <c r="O21" s="16"/>
      <c r="P21" s="26">
        <f t="shared" ref="P21:P29" si="3">SUM(D21:O21)</f>
        <v>172773.75</v>
      </c>
    </row>
    <row r="22" spans="1:17" x14ac:dyDescent="0.25">
      <c r="A22" s="2" t="s">
        <v>9</v>
      </c>
      <c r="B22" s="12">
        <v>1500000</v>
      </c>
      <c r="C22" s="12">
        <v>700000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6">
        <f>SUM(D22:O22)</f>
        <v>0</v>
      </c>
    </row>
    <row r="23" spans="1:17" x14ac:dyDescent="0.25">
      <c r="A23" s="2" t="s">
        <v>10</v>
      </c>
      <c r="B23" s="12">
        <v>550000</v>
      </c>
      <c r="C23" s="12">
        <v>550000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6">
        <f t="shared" si="3"/>
        <v>0</v>
      </c>
    </row>
    <row r="24" spans="1:17" ht="18" customHeight="1" x14ac:dyDescent="0.25">
      <c r="A24" s="2" t="s">
        <v>11</v>
      </c>
      <c r="B24" s="12">
        <v>200000</v>
      </c>
      <c r="C24" s="12">
        <v>200000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6">
        <f t="shared" si="3"/>
        <v>0</v>
      </c>
    </row>
    <row r="25" spans="1:17" x14ac:dyDescent="0.25">
      <c r="A25" s="2" t="s">
        <v>12</v>
      </c>
      <c r="B25" s="12">
        <v>100000</v>
      </c>
      <c r="C25" s="12">
        <v>100000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6">
        <f t="shared" si="3"/>
        <v>0</v>
      </c>
    </row>
    <row r="26" spans="1:17" x14ac:dyDescent="0.25">
      <c r="A26" s="2" t="s">
        <v>13</v>
      </c>
      <c r="B26" s="12"/>
      <c r="C26" s="12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6">
        <f t="shared" si="3"/>
        <v>0</v>
      </c>
      <c r="Q26" s="29"/>
    </row>
    <row r="27" spans="1:17" ht="30" x14ac:dyDescent="0.25">
      <c r="A27" s="2" t="s">
        <v>14</v>
      </c>
      <c r="B27" s="15">
        <v>200000</v>
      </c>
      <c r="C27" s="15">
        <v>500000</v>
      </c>
      <c r="D27" s="16"/>
      <c r="E27" s="16"/>
      <c r="F27" s="16"/>
      <c r="G27" s="16">
        <v>379595.47</v>
      </c>
      <c r="H27" s="16"/>
      <c r="I27" s="16"/>
      <c r="J27" s="16"/>
      <c r="K27" s="16"/>
      <c r="L27" s="16"/>
      <c r="M27" s="16"/>
      <c r="N27" s="16"/>
      <c r="O27" s="16"/>
      <c r="P27" s="26">
        <f t="shared" si="3"/>
        <v>379595.47</v>
      </c>
    </row>
    <row r="28" spans="1:17" x14ac:dyDescent="0.25">
      <c r="A28" s="2" t="s">
        <v>15</v>
      </c>
      <c r="B28" s="12">
        <v>579850</v>
      </c>
      <c r="C28" s="12">
        <v>579850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6">
        <f t="shared" si="3"/>
        <v>0</v>
      </c>
    </row>
    <row r="29" spans="1:17" x14ac:dyDescent="0.25">
      <c r="A29" s="2" t="s">
        <v>36</v>
      </c>
      <c r="B29" s="11">
        <v>500000</v>
      </c>
      <c r="C29" s="11">
        <v>500000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6">
        <f t="shared" si="3"/>
        <v>0</v>
      </c>
    </row>
    <row r="30" spans="1:17" s="29" customFormat="1" x14ac:dyDescent="0.25">
      <c r="A30" s="23" t="s">
        <v>16</v>
      </c>
      <c r="B30" s="25">
        <f>+B31+B32+B33+B34+B35+B36+B37+B38+B39</f>
        <v>4350000</v>
      </c>
      <c r="C30" s="25">
        <f>+C31+C32+C33+C34+C35+C36+C37+C38+C39</f>
        <v>4350000</v>
      </c>
      <c r="D30" s="28">
        <f>SUM(D31:D39)</f>
        <v>0</v>
      </c>
      <c r="E30" s="28">
        <f t="shared" ref="E30:O30" si="4">SUM(E31:E39)</f>
        <v>0</v>
      </c>
      <c r="F30" s="28">
        <f t="shared" si="4"/>
        <v>0</v>
      </c>
      <c r="G30" s="28">
        <f t="shared" si="4"/>
        <v>0</v>
      </c>
      <c r="H30" s="28">
        <f t="shared" si="4"/>
        <v>0</v>
      </c>
      <c r="I30" s="28">
        <f t="shared" si="4"/>
        <v>0</v>
      </c>
      <c r="J30" s="28">
        <f t="shared" si="4"/>
        <v>0</v>
      </c>
      <c r="K30" s="28">
        <f t="shared" si="4"/>
        <v>0</v>
      </c>
      <c r="L30" s="28">
        <f t="shared" si="4"/>
        <v>0</v>
      </c>
      <c r="M30" s="28">
        <f t="shared" si="4"/>
        <v>0</v>
      </c>
      <c r="N30" s="28">
        <f t="shared" si="4"/>
        <v>0</v>
      </c>
      <c r="O30" s="28">
        <f t="shared" si="4"/>
        <v>0</v>
      </c>
      <c r="P30" s="28">
        <f>SUM(D30:O30)</f>
        <v>0</v>
      </c>
    </row>
    <row r="31" spans="1:17" x14ac:dyDescent="0.25">
      <c r="A31" s="2" t="s">
        <v>17</v>
      </c>
      <c r="B31" s="12">
        <v>500000</v>
      </c>
      <c r="C31" s="12">
        <v>500000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6">
        <f t="shared" ref="P31:P39" si="5">SUM(D31:O31)</f>
        <v>0</v>
      </c>
    </row>
    <row r="32" spans="1:17" x14ac:dyDescent="0.25">
      <c r="A32" s="2" t="s">
        <v>18</v>
      </c>
      <c r="B32" s="12">
        <v>100000</v>
      </c>
      <c r="C32" s="12">
        <v>100000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6">
        <f t="shared" si="5"/>
        <v>0</v>
      </c>
    </row>
    <row r="33" spans="1:16" x14ac:dyDescent="0.25">
      <c r="A33" s="2" t="s">
        <v>19</v>
      </c>
      <c r="B33" s="12">
        <v>50000</v>
      </c>
      <c r="C33" s="12">
        <v>50000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6">
        <f t="shared" si="5"/>
        <v>0</v>
      </c>
    </row>
    <row r="34" spans="1:16" x14ac:dyDescent="0.25">
      <c r="A34" s="2" t="s">
        <v>20</v>
      </c>
      <c r="B34" s="12"/>
      <c r="C34" s="12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26">
        <f t="shared" si="5"/>
        <v>0</v>
      </c>
    </row>
    <row r="35" spans="1:16" x14ac:dyDescent="0.25">
      <c r="A35" s="2" t="s">
        <v>21</v>
      </c>
      <c r="B35" s="11"/>
      <c r="C35" s="1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6">
        <f t="shared" si="5"/>
        <v>0</v>
      </c>
    </row>
    <row r="36" spans="1:16" x14ac:dyDescent="0.25">
      <c r="A36" s="2" t="s">
        <v>22</v>
      </c>
      <c r="B36" s="12"/>
      <c r="C36" s="12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26">
        <f t="shared" si="5"/>
        <v>0</v>
      </c>
    </row>
    <row r="37" spans="1:16" x14ac:dyDescent="0.25">
      <c r="A37" s="2" t="s">
        <v>23</v>
      </c>
      <c r="B37" s="12">
        <v>3000000</v>
      </c>
      <c r="C37" s="12">
        <v>3000000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6">
        <f t="shared" si="5"/>
        <v>0</v>
      </c>
    </row>
    <row r="38" spans="1:16" x14ac:dyDescent="0.25">
      <c r="A38" s="2" t="s">
        <v>37</v>
      </c>
      <c r="B38" s="12"/>
      <c r="C38" s="12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6">
        <f t="shared" si="5"/>
        <v>0</v>
      </c>
    </row>
    <row r="39" spans="1:16" x14ac:dyDescent="0.25">
      <c r="A39" s="2" t="s">
        <v>24</v>
      </c>
      <c r="B39" s="12">
        <v>700000</v>
      </c>
      <c r="C39" s="12">
        <v>700000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6">
        <f t="shared" si="5"/>
        <v>0</v>
      </c>
    </row>
    <row r="40" spans="1:16" s="29" customFormat="1" x14ac:dyDescent="0.25">
      <c r="A40" s="23" t="s">
        <v>25</v>
      </c>
      <c r="B40" s="25">
        <f>B41</f>
        <v>5212709</v>
      </c>
      <c r="C40" s="25">
        <f t="shared" ref="C40:O40" si="6">C41</f>
        <v>5212709</v>
      </c>
      <c r="D40" s="24">
        <f t="shared" si="6"/>
        <v>300000</v>
      </c>
      <c r="E40" s="24">
        <f t="shared" si="6"/>
        <v>300000</v>
      </c>
      <c r="F40" s="24">
        <f t="shared" si="6"/>
        <v>300000</v>
      </c>
      <c r="G40" s="24">
        <f t="shared" si="6"/>
        <v>300000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8">
        <f>SUM(D40:O40)</f>
        <v>1200000</v>
      </c>
    </row>
    <row r="41" spans="1:16" x14ac:dyDescent="0.25">
      <c r="A41" s="2" t="s">
        <v>26</v>
      </c>
      <c r="B41" s="11">
        <v>5212709</v>
      </c>
      <c r="C41" s="11">
        <v>5212709</v>
      </c>
      <c r="D41" s="16">
        <v>300000</v>
      </c>
      <c r="E41" s="16">
        <v>300000</v>
      </c>
      <c r="F41" s="16">
        <v>300000</v>
      </c>
      <c r="G41" s="16">
        <v>300000</v>
      </c>
      <c r="H41" s="16"/>
      <c r="I41" s="16"/>
      <c r="J41" s="16"/>
      <c r="K41" s="16"/>
      <c r="L41" s="16"/>
      <c r="M41" s="16"/>
      <c r="N41" s="16"/>
      <c r="O41" s="16"/>
      <c r="P41" s="16">
        <f>SUM(D41:O41)</f>
        <v>1200000</v>
      </c>
    </row>
    <row r="42" spans="1:16" s="29" customFormat="1" x14ac:dyDescent="0.25">
      <c r="A42" s="23" t="s">
        <v>27</v>
      </c>
      <c r="B42" s="25">
        <f>+B43+B44+B45+B46+B47+B48+B49+B50+B51</f>
        <v>200000</v>
      </c>
      <c r="C42" s="25">
        <f>+C43+C44+C45+C46+C47+C48+C49+C50+C51</f>
        <v>200000</v>
      </c>
      <c r="D42" s="28">
        <f>SUM(D43:D51)</f>
        <v>0</v>
      </c>
      <c r="E42" s="28">
        <f>SUM(E43:E51)</f>
        <v>0</v>
      </c>
      <c r="F42" s="28">
        <f t="shared" ref="F42:O42" si="7">SUM(F43:F51)</f>
        <v>0</v>
      </c>
      <c r="G42" s="28">
        <f t="shared" si="7"/>
        <v>0</v>
      </c>
      <c r="H42" s="28">
        <f t="shared" si="7"/>
        <v>0</v>
      </c>
      <c r="I42" s="28">
        <f t="shared" si="7"/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>SUM(D42:O42)</f>
        <v>0</v>
      </c>
    </row>
    <row r="43" spans="1:16" x14ac:dyDescent="0.25">
      <c r="A43" s="2" t="s">
        <v>28</v>
      </c>
      <c r="B43" s="11">
        <v>160000</v>
      </c>
      <c r="C43" s="11">
        <v>160000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6">
        <f>SUM(D43:O43)</f>
        <v>0</v>
      </c>
    </row>
    <row r="44" spans="1:16" x14ac:dyDescent="0.25">
      <c r="A44" s="2" t="s">
        <v>29</v>
      </c>
      <c r="B44" s="11">
        <v>40000</v>
      </c>
      <c r="C44" s="11">
        <v>40000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6">
        <f t="shared" ref="P44:P51" si="8">SUM(D44:O44)</f>
        <v>0</v>
      </c>
    </row>
    <row r="45" spans="1:16" x14ac:dyDescent="0.25">
      <c r="A45" s="2" t="s">
        <v>30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6">
        <f t="shared" si="8"/>
        <v>0</v>
      </c>
    </row>
    <row r="46" spans="1:16" x14ac:dyDescent="0.25">
      <c r="A46" s="2" t="s">
        <v>31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6">
        <f t="shared" si="8"/>
        <v>0</v>
      </c>
    </row>
    <row r="47" spans="1:16" x14ac:dyDescent="0.25">
      <c r="A47" s="2" t="s">
        <v>32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6">
        <f t="shared" si="8"/>
        <v>0</v>
      </c>
    </row>
    <row r="48" spans="1:16" x14ac:dyDescent="0.25">
      <c r="A48" s="2" t="s">
        <v>38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6">
        <f t="shared" si="8"/>
        <v>0</v>
      </c>
    </row>
    <row r="49" spans="1:16" x14ac:dyDescent="0.25">
      <c r="A49" s="2" t="s">
        <v>39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6">
        <f t="shared" si="8"/>
        <v>0</v>
      </c>
    </row>
    <row r="50" spans="1:16" x14ac:dyDescent="0.25">
      <c r="A50" s="2" t="s">
        <v>33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6">
        <f t="shared" si="8"/>
        <v>0</v>
      </c>
    </row>
    <row r="51" spans="1:16" x14ac:dyDescent="0.25">
      <c r="A51" s="2" t="s">
        <v>40</v>
      </c>
      <c r="B51" s="11"/>
      <c r="C51" s="1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6">
        <f t="shared" si="8"/>
        <v>0</v>
      </c>
    </row>
    <row r="52" spans="1:16" s="29" customFormat="1" x14ac:dyDescent="0.25">
      <c r="A52" s="23" t="s">
        <v>41</v>
      </c>
      <c r="B52" s="24">
        <f>SUM(B53:B56)</f>
        <v>0</v>
      </c>
      <c r="C52" s="25">
        <f>+C53+C54+C55+C56</f>
        <v>0</v>
      </c>
      <c r="D52" s="28">
        <f>SUM(D53:D56)</f>
        <v>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f>SUM(D52:O52)</f>
        <v>0</v>
      </c>
    </row>
    <row r="53" spans="1:16" x14ac:dyDescent="0.25">
      <c r="A53" s="2" t="s">
        <v>42</v>
      </c>
      <c r="B53" s="11"/>
      <c r="C53" s="1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6">
        <f t="shared" ref="P53:P56" si="9">SUM(D53:O53)</f>
        <v>0</v>
      </c>
    </row>
    <row r="54" spans="1:16" x14ac:dyDescent="0.25">
      <c r="A54" s="2" t="s">
        <v>43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6">
        <f t="shared" si="9"/>
        <v>0</v>
      </c>
    </row>
    <row r="55" spans="1:16" x14ac:dyDescent="0.25">
      <c r="A55" s="2" t="s">
        <v>44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6">
        <f t="shared" si="9"/>
        <v>0</v>
      </c>
    </row>
    <row r="56" spans="1:16" ht="30" x14ac:dyDescent="0.25">
      <c r="A56" s="2" t="s">
        <v>45</v>
      </c>
      <c r="B56" s="11"/>
      <c r="C56" s="8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6">
        <f t="shared" si="9"/>
        <v>0</v>
      </c>
    </row>
    <row r="57" spans="1:16" ht="15.75" x14ac:dyDescent="0.25">
      <c r="A57" s="3" t="s">
        <v>67</v>
      </c>
      <c r="B57" s="10">
        <f>SUM(B14+B20+B30+B40+B42+B52)</f>
        <v>22773336</v>
      </c>
      <c r="C57" s="10">
        <f>SUM(C14+C20+C30+C40+C42+C52)</f>
        <v>22773336</v>
      </c>
      <c r="D57" s="27">
        <f t="shared" ref="D57:M57" si="10">SUM(D14+D20+D30+D40+D42+D52)</f>
        <v>911272.87</v>
      </c>
      <c r="E57" s="27">
        <f>SUM(E14+E20+E30+E40+E42+E52)</f>
        <v>1207825.17</v>
      </c>
      <c r="F57" s="27">
        <f>SUM(F14+F20+F30+F40+F42+F52)</f>
        <v>1295403.28</v>
      </c>
      <c r="G57" s="27">
        <f t="shared" si="10"/>
        <v>1684725.41</v>
      </c>
      <c r="H57" s="27">
        <f t="shared" si="10"/>
        <v>0</v>
      </c>
      <c r="I57" s="27">
        <f>SUM(I14+I20+I30+I40+I42+I52)</f>
        <v>0</v>
      </c>
      <c r="J57" s="27">
        <f t="shared" si="10"/>
        <v>0</v>
      </c>
      <c r="K57" s="27">
        <f t="shared" si="10"/>
        <v>0</v>
      </c>
      <c r="L57" s="27">
        <f t="shared" si="10"/>
        <v>0</v>
      </c>
      <c r="M57" s="27">
        <f t="shared" si="10"/>
        <v>0</v>
      </c>
      <c r="N57" s="27">
        <f>SUM(N14+N20+N30+N40+N42+N52)</f>
        <v>0</v>
      </c>
      <c r="O57" s="27">
        <f>SUM(O14+O20+O30+O40+O42+O52)</f>
        <v>0</v>
      </c>
      <c r="P57" s="27">
        <f>SUM(P14+P20+P30+P40+P42+P52)</f>
        <v>5099226.7300000004</v>
      </c>
    </row>
    <row r="58" spans="1:16" x14ac:dyDescent="0.25">
      <c r="B58" s="11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30" x14ac:dyDescent="0.25">
      <c r="A59" s="33" t="s">
        <v>68</v>
      </c>
      <c r="B59" s="33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30" x14ac:dyDescent="0.25">
      <c r="A60" s="33" t="s">
        <v>69</v>
      </c>
      <c r="B60" s="33"/>
      <c r="C60" s="16"/>
    </row>
    <row r="61" spans="1:16" ht="60" x14ac:dyDescent="0.25">
      <c r="A61" s="33" t="s">
        <v>70</v>
      </c>
      <c r="B61" s="33"/>
      <c r="C61" s="16"/>
    </row>
    <row r="62" spans="1:16" x14ac:dyDescent="0.25">
      <c r="A62" s="30"/>
      <c r="B62" s="30"/>
      <c r="C62" s="8"/>
    </row>
    <row r="63" spans="1:16" x14ac:dyDescent="0.25">
      <c r="A63" s="17"/>
      <c r="B63" s="18"/>
      <c r="C63" s="8"/>
    </row>
    <row r="64" spans="1:16" x14ac:dyDescent="0.25">
      <c r="A64" s="6" t="s">
        <v>49</v>
      </c>
      <c r="B64" s="34" t="s">
        <v>50</v>
      </c>
      <c r="C64" s="19"/>
      <c r="D64" s="9"/>
      <c r="E64" s="9"/>
      <c r="F64" s="14"/>
      <c r="G64" s="35"/>
      <c r="H64" s="36"/>
    </row>
    <row r="65" spans="1:8" x14ac:dyDescent="0.25">
      <c r="A65" s="6"/>
      <c r="B65" s="11"/>
      <c r="C65" s="19"/>
      <c r="D65" s="9"/>
      <c r="E65" s="9"/>
      <c r="F65" s="14"/>
      <c r="G65" s="35"/>
      <c r="H65" s="37"/>
    </row>
    <row r="66" spans="1:8" x14ac:dyDescent="0.25">
      <c r="A66" s="6"/>
      <c r="B66" s="11"/>
      <c r="C66" s="19"/>
      <c r="D66" s="35"/>
      <c r="E66" s="37"/>
      <c r="F66" s="9"/>
      <c r="G66" s="9"/>
      <c r="H66" s="9"/>
    </row>
    <row r="67" spans="1:8" x14ac:dyDescent="0.25">
      <c r="A67" s="20"/>
      <c r="B67" s="13"/>
    </row>
    <row r="68" spans="1:8" x14ac:dyDescent="0.25">
      <c r="A68" s="31" t="s">
        <v>71</v>
      </c>
      <c r="B68" s="32" t="s">
        <v>46</v>
      </c>
    </row>
    <row r="69" spans="1:8" x14ac:dyDescent="0.25">
      <c r="A69" s="14" t="s">
        <v>72</v>
      </c>
      <c r="B69" s="14" t="s">
        <v>47</v>
      </c>
    </row>
  </sheetData>
  <mergeCells count="9">
    <mergeCell ref="G64:H64"/>
    <mergeCell ref="G65:H65"/>
    <mergeCell ref="D66:E66"/>
    <mergeCell ref="A6:C6"/>
    <mergeCell ref="A10:C10"/>
    <mergeCell ref="A9:P9"/>
    <mergeCell ref="D11:P11"/>
    <mergeCell ref="A7:P7"/>
    <mergeCell ref="A8:P8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2025-05-07T21:35:11Z</cp:lastPrinted>
  <dcterms:created xsi:type="dcterms:W3CDTF">2018-04-17T18:57:16Z</dcterms:created>
  <dcterms:modified xsi:type="dcterms:W3CDTF">2025-05-07T21:37:41Z</dcterms:modified>
</cp:coreProperties>
</file>